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343FC427-3081-4187-9C95-63CDB36B8E0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3-15 13-48-01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0" i="1"/>
  <c r="I21" i="1"/>
  <c r="I22" i="1"/>
  <c r="I23" i="1"/>
  <c r="H20" i="1"/>
  <c r="H21" i="1"/>
  <c r="H22" i="1"/>
  <c r="H23" i="1"/>
  <c r="G20" i="1"/>
  <c r="G21" i="1"/>
  <c r="G22" i="1"/>
  <c r="G23" i="1"/>
  <c r="F20" i="1"/>
  <c r="F21" i="1"/>
  <c r="F22" i="1"/>
  <c r="F23" i="1"/>
  <c r="E20" i="1"/>
  <c r="E21" i="1"/>
  <c r="E22" i="1"/>
  <c r="E23" i="1"/>
  <c r="D20" i="1"/>
  <c r="D21" i="1"/>
  <c r="D22" i="1"/>
  <c r="D23" i="1"/>
  <c r="I19" i="1"/>
  <c r="H19" i="1"/>
  <c r="G19" i="1"/>
  <c r="F19" i="1"/>
  <c r="E19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<sst xmlns="http://schemas.openxmlformats.org/spreadsheetml/2006/main" count="17" uniqueCount="17">
  <si>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</si>
  <si>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</si>
  <si>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2043</t>
  </si>
  <si>
    <t>Test name: Yang-Alamar Blue</t>
  </si>
  <si>
    <t>Date: 15/03/2023</t>
  </si>
  <si>
    <t>Time: 13:48:01</t>
  </si>
  <si>
    <t>ID1: HepG2-p16-WY-03-052-72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</si>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</sst>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W11" sqref="W11"/>
    </sheetView>
  </sheetViews>
  <sheetFormatPr defaultRowHeight="15" x14ac:dyDescent="0.25"/>
  <cols>
    <col min="18" max="18" width="11" bestFit="1" customWidth="1"/>
    <col min="20" max="20" width="11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58206.5</v>
      </c>
      <c r="Q2">
        <v>60433.666669999999</v>
      </c>
      <c r="R2">
        <f>P2/60433.66667*100</f>
        <v>96.314692136484922</v>
      </c>
      <c r="S2">
        <v>99.999999990000006</v>
      </c>
      <c r="T2">
        <f>_xlfn.STDEV.P(R2:R4)</f>
        <v>2.8685663508891639</v>
      </c>
    </row>
    <row r="3" spans="1:20" x14ac:dyDescent="0.25">
      <c r="P3">
        <v>60659.7</v>
      </c>
      <c r="R3">
        <f t="shared" ref="R3:R22" si="0">P3/60433.66667*100</f>
        <v>100.37401889121548</v>
      </c>
    </row>
    <row r="4" spans="1:20" x14ac:dyDescent="0.25">
      <c r="A4" t="s">
        <v>6</v>
      </c>
      <c r="P4">
        <v>62434.799999999996</v>
      </c>
      <c r="R4">
        <f t="shared" si="0"/>
        <v>103.31128895575252</v>
      </c>
    </row>
    <row r="5" spans="1:20" x14ac:dyDescent="0.25">
      <c r="A5" t="s">
        <v>7</v>
      </c>
      <c r="O5">
        <v>1</v>
      </c>
      <c r="P5">
        <v>57030.1</v>
      </c>
      <c r="R5">
        <f t="shared" si="0"/>
        <v>94.368095041154319</v>
      </c>
      <c r="S5">
        <v>94.458000780000006</v>
      </c>
      <c r="T5">
        <f t="shared" ref="T3:T20" si="1">_xlfn.STDEV.P(R5:R7)</f>
        <v>0.7483565228070117</v>
      </c>
    </row>
    <row r="6" spans="1:20" x14ac:dyDescent="0.25">
      <c r="P6">
        <v>57663.5</v>
      </c>
      <c r="R6">
        <f t="shared" si="0"/>
        <v>95.416186336787106</v>
      </c>
    </row>
    <row r="7" spans="1:20" x14ac:dyDescent="0.25">
      <c r="A7" t="s">
        <v>8</v>
      </c>
      <c r="P7">
        <v>56559.7</v>
      </c>
      <c r="R7">
        <f t="shared" si="0"/>
        <v>93.589720956112217</v>
      </c>
    </row>
    <row r="8" spans="1:20" x14ac:dyDescent="0.25">
      <c r="O8">
        <v>2</v>
      </c>
      <c r="P8">
        <v>52022.9</v>
      </c>
      <c r="R8">
        <f t="shared" si="0"/>
        <v>86.082647084898454</v>
      </c>
      <c r="S8">
        <v>88.891015490000001</v>
      </c>
      <c r="T8">
        <f t="shared" si="1"/>
        <v>1.989372315344816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54480.7</v>
      </c>
      <c r="R9">
        <f t="shared" si="0"/>
        <v>90.149585490970836</v>
      </c>
    </row>
    <row r="10" spans="1:20" x14ac:dyDescent="0.25">
      <c r="A10" t="s">
        <v>9</v>
      </c>
      <c r="B10">
        <v>32.4</v>
      </c>
      <c r="C10">
        <v>39.299999999999997</v>
      </c>
      <c r="D10">
        <v>38.700000000000003</v>
      </c>
      <c r="E10">
        <v>37</v>
      </c>
      <c r="F10">
        <v>37.1</v>
      </c>
      <c r="G10">
        <v>34.9</v>
      </c>
      <c r="H10">
        <v>34.4</v>
      </c>
      <c r="I10">
        <v>46.8</v>
      </c>
      <c r="J10">
        <v>32.700000000000003</v>
      </c>
      <c r="K10">
        <v>28.1</v>
      </c>
      <c r="L10">
        <v>27.8</v>
      </c>
      <c r="M10">
        <v>28.4</v>
      </c>
      <c r="P10">
        <v>54656.7</v>
      </c>
      <c r="R10">
        <f t="shared" si="0"/>
        <v>90.440813890136241</v>
      </c>
    </row>
    <row r="11" spans="1:20" x14ac:dyDescent="0.25">
      <c r="A11" t="s">
        <v>10</v>
      </c>
      <c r="B11">
        <v>117</v>
      </c>
      <c r="C11">
        <v>60676.800000000003</v>
      </c>
      <c r="D11">
        <v>58509</v>
      </c>
      <c r="E11">
        <v>54617.9</v>
      </c>
      <c r="F11">
        <v>54592.6</v>
      </c>
      <c r="G11">
        <v>44959</v>
      </c>
      <c r="H11">
        <v>41742.9</v>
      </c>
      <c r="I11">
        <v>38520</v>
      </c>
      <c r="J11">
        <v>147.69999999999999</v>
      </c>
      <c r="K11">
        <v>28.6</v>
      </c>
      <c r="L11">
        <v>28.6</v>
      </c>
      <c r="M11">
        <v>28.9</v>
      </c>
      <c r="O11">
        <v>3</v>
      </c>
      <c r="P11">
        <v>52012.299999999996</v>
      </c>
      <c r="R11">
        <f t="shared" si="0"/>
        <v>86.065107192675981</v>
      </c>
      <c r="S11">
        <v>85.703057340000001</v>
      </c>
      <c r="T11">
        <f t="shared" si="1"/>
        <v>1.0766035765060018</v>
      </c>
    </row>
    <row r="12" spans="1:20" x14ac:dyDescent="0.25">
      <c r="A12" t="s">
        <v>11</v>
      </c>
      <c r="B12">
        <v>141.4</v>
      </c>
      <c r="C12">
        <v>60376.5</v>
      </c>
      <c r="D12">
        <v>60693.8</v>
      </c>
      <c r="E12">
        <v>57075.7</v>
      </c>
      <c r="F12">
        <v>53490.400000000001</v>
      </c>
      <c r="G12">
        <v>47061.3</v>
      </c>
      <c r="H12">
        <v>46570.6</v>
      </c>
      <c r="I12">
        <v>40750.9</v>
      </c>
      <c r="J12">
        <v>182.3</v>
      </c>
      <c r="K12">
        <v>29.9</v>
      </c>
      <c r="L12">
        <v>28.7</v>
      </c>
      <c r="M12">
        <v>28.1</v>
      </c>
      <c r="P12">
        <v>50910.1</v>
      </c>
      <c r="R12">
        <f t="shared" si="0"/>
        <v>84.241289342902618</v>
      </c>
    </row>
    <row r="13" spans="1:20" x14ac:dyDescent="0.25">
      <c r="A13" t="s">
        <v>12</v>
      </c>
      <c r="B13">
        <v>146.6</v>
      </c>
      <c r="C13">
        <v>63130</v>
      </c>
      <c r="D13">
        <v>59580.5</v>
      </c>
      <c r="E13">
        <v>59532.6</v>
      </c>
      <c r="F13">
        <v>48177.5</v>
      </c>
      <c r="G13">
        <v>47897.1</v>
      </c>
      <c r="H13">
        <v>43940.6</v>
      </c>
      <c r="I13">
        <v>34893.5</v>
      </c>
      <c r="J13">
        <v>161.6</v>
      </c>
      <c r="K13">
        <v>30.1</v>
      </c>
      <c r="L13">
        <v>28</v>
      </c>
      <c r="M13">
        <v>28.9</v>
      </c>
      <c r="P13">
        <v>52458.1</v>
      </c>
      <c r="R13">
        <f t="shared" si="0"/>
        <v>86.80277549010745</v>
      </c>
    </row>
    <row r="14" spans="1:20" x14ac:dyDescent="0.25">
      <c r="A14" t="s">
        <v>13</v>
      </c>
      <c r="B14">
        <v>137.19999999999999</v>
      </c>
      <c r="C14">
        <v>65640.7</v>
      </c>
      <c r="D14">
        <v>60213.9</v>
      </c>
      <c r="E14">
        <v>53803</v>
      </c>
      <c r="F14">
        <v>48924.800000000003</v>
      </c>
      <c r="G14">
        <v>43663.6</v>
      </c>
      <c r="H14">
        <v>46303.3</v>
      </c>
      <c r="I14">
        <v>42208.800000000003</v>
      </c>
      <c r="J14">
        <v>200.4</v>
      </c>
      <c r="K14">
        <v>29.7</v>
      </c>
      <c r="L14">
        <v>28.6</v>
      </c>
      <c r="M14">
        <v>28.1</v>
      </c>
      <c r="O14">
        <v>4</v>
      </c>
      <c r="P14">
        <v>44499.100000000006</v>
      </c>
      <c r="R14">
        <f t="shared" si="0"/>
        <v>73.632963961939936</v>
      </c>
      <c r="S14">
        <v>74.300858790000007</v>
      </c>
      <c r="T14">
        <f t="shared" si="1"/>
        <v>0.56559518935361019</v>
      </c>
    </row>
    <row r="15" spans="1:20" x14ac:dyDescent="0.25">
      <c r="A15" t="s">
        <v>14</v>
      </c>
      <c r="B15">
        <v>104.1</v>
      </c>
      <c r="C15">
        <v>64905.1</v>
      </c>
      <c r="D15">
        <v>59110.1</v>
      </c>
      <c r="E15">
        <v>57251.7</v>
      </c>
      <c r="F15">
        <v>55038.400000000001</v>
      </c>
      <c r="G15">
        <v>47436.4</v>
      </c>
      <c r="H15">
        <v>42366.400000000001</v>
      </c>
      <c r="I15">
        <v>36615.300000000003</v>
      </c>
      <c r="J15">
        <v>130.5</v>
      </c>
      <c r="K15">
        <v>29.6</v>
      </c>
      <c r="L15">
        <v>28.4</v>
      </c>
      <c r="M15">
        <v>27.2</v>
      </c>
      <c r="P15">
        <v>45334.9</v>
      </c>
      <c r="R15">
        <f t="shared" si="0"/>
        <v>75.015967916612937</v>
      </c>
    </row>
    <row r="16" spans="1:20" x14ac:dyDescent="0.25">
      <c r="A16" t="s">
        <v>15</v>
      </c>
      <c r="B16">
        <v>37.5</v>
      </c>
      <c r="C16">
        <v>2470.3000000000002</v>
      </c>
      <c r="D16">
        <v>2550.4</v>
      </c>
      <c r="E16">
        <v>2595</v>
      </c>
      <c r="F16">
        <v>2580.3000000000002</v>
      </c>
      <c r="G16">
        <v>2562.1999999999998</v>
      </c>
      <c r="H16">
        <v>2543.5</v>
      </c>
      <c r="I16">
        <v>2500.5</v>
      </c>
      <c r="J16">
        <v>40.6</v>
      </c>
      <c r="K16">
        <v>29.2</v>
      </c>
      <c r="L16">
        <v>28.2</v>
      </c>
      <c r="M16">
        <v>28.7</v>
      </c>
      <c r="P16">
        <v>44874.200000000004</v>
      </c>
      <c r="R16">
        <f t="shared" si="0"/>
        <v>74.253644487661205</v>
      </c>
    </row>
    <row r="17" spans="1:20" x14ac:dyDescent="0.25">
      <c r="A17" t="s">
        <v>16</v>
      </c>
      <c r="B17">
        <v>33.6</v>
      </c>
      <c r="C17">
        <v>33</v>
      </c>
      <c r="D17">
        <v>32.9</v>
      </c>
      <c r="E17">
        <v>33.4</v>
      </c>
      <c r="F17">
        <v>33.9</v>
      </c>
      <c r="G17">
        <v>32.700000000000003</v>
      </c>
      <c r="H17">
        <v>34</v>
      </c>
      <c r="I17">
        <v>33.6</v>
      </c>
      <c r="J17">
        <v>33.6</v>
      </c>
      <c r="K17">
        <v>27.6</v>
      </c>
      <c r="L17">
        <v>29</v>
      </c>
      <c r="M17">
        <v>27.4</v>
      </c>
      <c r="O17">
        <v>5</v>
      </c>
      <c r="P17">
        <v>44027.1</v>
      </c>
      <c r="R17">
        <f t="shared" si="0"/>
        <v>72.851942345996321</v>
      </c>
      <c r="S17">
        <v>71.253881660000005</v>
      </c>
      <c r="T17">
        <f t="shared" si="1"/>
        <v>1.9555978066270758</v>
      </c>
    </row>
    <row r="18" spans="1:20" x14ac:dyDescent="0.25">
      <c r="P18">
        <v>41397.1</v>
      </c>
      <c r="R18">
        <f t="shared" si="0"/>
        <v>68.500063426649604</v>
      </c>
    </row>
    <row r="19" spans="1:20" x14ac:dyDescent="0.25">
      <c r="C19">
        <f>C11-2470.3</f>
        <v>58206.5</v>
      </c>
      <c r="D19">
        <f>D11-2550.4</f>
        <v>55958.6</v>
      </c>
      <c r="E19">
        <f>E11-2595</f>
        <v>52022.9</v>
      </c>
      <c r="F19">
        <f>F11-2580.3</f>
        <v>52012.299999999996</v>
      </c>
      <c r="G19">
        <f>G11-2562.2</f>
        <v>42396.800000000003</v>
      </c>
      <c r="H19">
        <f>H11-2543.5</f>
        <v>39199.4</v>
      </c>
      <c r="I19">
        <f>I11-2500.5</f>
        <v>36019.5</v>
      </c>
      <c r="P19">
        <v>43759.8</v>
      </c>
      <c r="R19">
        <f t="shared" si="0"/>
        <v>72.409639214763871</v>
      </c>
    </row>
    <row r="20" spans="1:20" x14ac:dyDescent="0.25">
      <c r="C20">
        <f t="shared" ref="C20:C24" si="2">C12-2470.3</f>
        <v>57906.2</v>
      </c>
      <c r="D20">
        <f t="shared" ref="D20:D23" si="3">D12-2550.4</f>
        <v>58143.4</v>
      </c>
      <c r="E20">
        <f t="shared" ref="E20:E23" si="4">E12-2595</f>
        <v>54480.7</v>
      </c>
      <c r="F20">
        <f t="shared" ref="F20:F23" si="5">F12-2580.3</f>
        <v>50910.1</v>
      </c>
      <c r="G20">
        <f t="shared" ref="G20:G23" si="6">G12-2562.2</f>
        <v>44499.100000000006</v>
      </c>
      <c r="H20">
        <f t="shared" ref="H20:H23" si="7">H12-2543.5</f>
        <v>44027.1</v>
      </c>
      <c r="I20">
        <f t="shared" ref="I20:I23" si="8">I12-2500.5</f>
        <v>38250.400000000001</v>
      </c>
      <c r="O20">
        <v>6</v>
      </c>
      <c r="P20">
        <v>36019.5</v>
      </c>
      <c r="R20">
        <f t="shared" si="0"/>
        <v>59.601712066695626</v>
      </c>
      <c r="S20">
        <v>62.866834709999999</v>
      </c>
      <c r="T20">
        <f t="shared" si="1"/>
        <v>2.51007095440188</v>
      </c>
    </row>
    <row r="21" spans="1:20" x14ac:dyDescent="0.25">
      <c r="C21">
        <f t="shared" si="2"/>
        <v>60659.7</v>
      </c>
      <c r="D21">
        <f t="shared" si="3"/>
        <v>57030.1</v>
      </c>
      <c r="E21">
        <f t="shared" si="4"/>
        <v>56937.599999999999</v>
      </c>
      <c r="F21">
        <f t="shared" si="5"/>
        <v>45597.2</v>
      </c>
      <c r="G21">
        <f t="shared" si="6"/>
        <v>45334.9</v>
      </c>
      <c r="H21">
        <f t="shared" si="7"/>
        <v>41397.1</v>
      </c>
      <c r="I21">
        <f t="shared" si="8"/>
        <v>32393</v>
      </c>
      <c r="P21">
        <v>38250.400000000001</v>
      </c>
      <c r="R21">
        <f t="shared" si="0"/>
        <v>63.293197496798527</v>
      </c>
    </row>
    <row r="22" spans="1:20" x14ac:dyDescent="0.25">
      <c r="C22">
        <f t="shared" si="2"/>
        <v>63170.399999999994</v>
      </c>
      <c r="D22">
        <f t="shared" si="3"/>
        <v>57663.5</v>
      </c>
      <c r="E22">
        <f t="shared" si="4"/>
        <v>51208</v>
      </c>
      <c r="F22">
        <f t="shared" si="5"/>
        <v>46344.5</v>
      </c>
      <c r="G22">
        <f t="shared" si="6"/>
        <v>41101.4</v>
      </c>
      <c r="H22">
        <f t="shared" si="7"/>
        <v>43759.8</v>
      </c>
      <c r="I22">
        <f t="shared" si="8"/>
        <v>39708.300000000003</v>
      </c>
      <c r="P22">
        <v>39708.300000000003</v>
      </c>
      <c r="R22">
        <f t="shared" si="0"/>
        <v>65.705594560112431</v>
      </c>
    </row>
    <row r="23" spans="1:20" x14ac:dyDescent="0.25">
      <c r="C23">
        <f t="shared" si="2"/>
        <v>62434.799999999996</v>
      </c>
      <c r="D23">
        <f t="shared" si="3"/>
        <v>56559.7</v>
      </c>
      <c r="E23">
        <f t="shared" si="4"/>
        <v>54656.7</v>
      </c>
      <c r="F23">
        <f t="shared" si="5"/>
        <v>52458.1</v>
      </c>
      <c r="G23">
        <f t="shared" si="6"/>
        <v>44874.200000000004</v>
      </c>
      <c r="H23">
        <f t="shared" si="7"/>
        <v>39822.9</v>
      </c>
      <c r="I23">
        <f t="shared" si="8"/>
        <v>34114.800000000003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23-03-15 13-48-01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2023-03-15T13:54:45Z</dcterms:created>
  <dcterms:modified xsi:type="dcterms:W3CDTF">2023-03-15T15:51:35Z</dcterms:modified>
</cp:coreProperties>
</file>